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BrianV\Desktop\Pull down from content server\"/>
    </mc:Choice>
  </mc:AlternateContent>
  <xr:revisionPtr revIDLastSave="0" documentId="8_{29C54E37-93DE-4EC7-B5D3-A06ED3E3342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32" i="1"/>
  <c r="F40" i="1"/>
  <c r="F41" i="1"/>
  <c r="F42" i="1"/>
  <c r="F43" i="1"/>
  <c r="F45" i="1" s="1"/>
  <c r="F54" i="1" s="1"/>
  <c r="F66" i="1" s="1"/>
  <c r="F33" i="1"/>
  <c r="F37" i="1" s="1"/>
  <c r="F34" i="1"/>
  <c r="F35" i="1"/>
  <c r="F36" i="1"/>
  <c r="F17" i="1"/>
  <c r="F18" i="1"/>
  <c r="F19" i="1"/>
  <c r="F29" i="1" s="1"/>
  <c r="F20" i="1"/>
  <c r="F22" i="1"/>
  <c r="F23" i="1"/>
  <c r="F24" i="1"/>
  <c r="F25" i="1"/>
  <c r="F26" i="1"/>
  <c r="F12" i="1"/>
  <c r="F13" i="1"/>
  <c r="F14" i="1"/>
  <c r="F5" i="1"/>
  <c r="F6" i="1"/>
  <c r="F7" i="1"/>
  <c r="F8" i="1"/>
  <c r="F9" i="1"/>
  <c r="F49" i="1"/>
  <c r="F52" i="1" s="1"/>
  <c r="F50" i="1"/>
  <c r="F51" i="1"/>
</calcChain>
</file>

<file path=xl/sharedStrings.xml><?xml version="1.0" encoding="utf-8"?>
<sst xmlns="http://schemas.openxmlformats.org/spreadsheetml/2006/main" count="97" uniqueCount="80">
  <si>
    <t>Calculate your DC Loads:</t>
  </si>
  <si>
    <t>Lighting</t>
  </si>
  <si>
    <t>Amps</t>
  </si>
  <si>
    <t>Hours</t>
  </si>
  <si>
    <t>AH/Day</t>
  </si>
  <si>
    <t>Running Lights</t>
  </si>
  <si>
    <t>Anchor Light</t>
  </si>
  <si>
    <t>Interior Lights</t>
  </si>
  <si>
    <t>Instrument Lights</t>
  </si>
  <si>
    <t>Lighting AH</t>
  </si>
  <si>
    <t>Galley</t>
  </si>
  <si>
    <t>Refrigeration</t>
  </si>
  <si>
    <t>Galley AH</t>
  </si>
  <si>
    <t>Electronics</t>
  </si>
  <si>
    <t>VHF</t>
  </si>
  <si>
    <t>Standby current consumption. Transmit higher.</t>
  </si>
  <si>
    <t>SSB</t>
  </si>
  <si>
    <t>SSB transmit currents are about 30 amps.</t>
  </si>
  <si>
    <t>Instruments</t>
  </si>
  <si>
    <t>Depth sounder</t>
  </si>
  <si>
    <t>Computer</t>
  </si>
  <si>
    <t>Energy Monitors</t>
  </si>
  <si>
    <t>Electronics AH</t>
  </si>
  <si>
    <t>Plumbing</t>
  </si>
  <si>
    <t>Electric Head</t>
  </si>
  <si>
    <t>Bilge Pump(s)</t>
  </si>
  <si>
    <t>Plumbing AH</t>
  </si>
  <si>
    <t>Inverter</t>
  </si>
  <si>
    <t>Hrs/day</t>
  </si>
  <si>
    <t>Other</t>
  </si>
  <si>
    <t>Inverter AH</t>
  </si>
  <si>
    <t>Gross Energy Consumption AH/Day</t>
  </si>
  <si>
    <t>Alternative Energy Sources</t>
  </si>
  <si>
    <t>Device</t>
  </si>
  <si>
    <t>AH/day</t>
  </si>
  <si>
    <t>Solar, avg</t>
  </si>
  <si>
    <t>Wind, avg</t>
  </si>
  <si>
    <t>Water, avg.</t>
  </si>
  <si>
    <t>Contribution of AES AH/Day</t>
  </si>
  <si>
    <t>Net Energy Consumption, AH/Day</t>
  </si>
  <si>
    <t>Desired Days Between Charging</t>
  </si>
  <si>
    <t>Range of Battery Use</t>
  </si>
  <si>
    <t>For example, from 40-85% state of charge.</t>
  </si>
  <si>
    <t>Recommended Battery Capacity</t>
  </si>
  <si>
    <t>Alternator Output, Amps</t>
  </si>
  <si>
    <t>Charge Efficiency Factor</t>
  </si>
  <si>
    <t>Minimum Time to Charge</t>
  </si>
  <si>
    <t>Assumes alternator runs at full output.</t>
  </si>
  <si>
    <t>Autopilot</t>
  </si>
  <si>
    <t>Chartplotter</t>
  </si>
  <si>
    <t>Iridium GO</t>
  </si>
  <si>
    <t>Freshwater Pump</t>
  </si>
  <si>
    <t>Sanitation System</t>
  </si>
  <si>
    <t>Shower Sump</t>
  </si>
  <si>
    <t>Propane Solenoid</t>
  </si>
  <si>
    <t>Adler Barbour unit turned off for race.</t>
  </si>
  <si>
    <t>This should be zero unless the boat leaks. It has been completely dry for 1 1/2 years. Shaft seal to be checked 6/20/16 haulout.</t>
  </si>
  <si>
    <t>N/A</t>
  </si>
  <si>
    <t>Chargers (mobile devices)</t>
  </si>
  <si>
    <t>Goal Zero Venture 30 battery/folding panel for emergency/independent charging of devices/iridium/HH VHF.</t>
  </si>
  <si>
    <t>Bluetooth speaker</t>
  </si>
  <si>
    <t>iPad/iPhone charged by 12V or independent Goal Zero solar</t>
  </si>
  <si>
    <t>Cordless drill</t>
  </si>
  <si>
    <t>Xantrex ProSine 1800</t>
  </si>
  <si>
    <t>Will only charge as needed for possible repairs. Fully charged at departure.</t>
  </si>
  <si>
    <t>All loads based on actual values observed with Link 10 monitor</t>
  </si>
  <si>
    <t>All bulbs replaced with Dr. LED replacement bulbs ordered 6/14/16.</t>
  </si>
  <si>
    <t>B&amp;G Hydra and Zeus 12 Touch. Two compasses with LED lights.</t>
  </si>
  <si>
    <t>Based on one cooked meal per day plus morning coffee. Freeze-dried food.</t>
  </si>
  <si>
    <t>Three Dr. LED SideKick</t>
  </si>
  <si>
    <t>Xantrex Link 10</t>
  </si>
  <si>
    <t>Turned off in deep ocean beyond depth range.</t>
  </si>
  <si>
    <t>N/A. Jabsco manual head</t>
  </si>
  <si>
    <t>N/A. Two Whale flipper pumps replacing SHURflo.</t>
  </si>
  <si>
    <t>165 watt monocrystalline solar panel plus 50 &amp; 28 watt flexible panels. 244-watt system. Rated at 14.5A max.</t>
  </si>
  <si>
    <t>AGM: 95%</t>
  </si>
  <si>
    <t>Ample Power 65W with Digital EchoCharge and emergency cross-connect switch. 2005 Yanmar3JH4E.</t>
  </si>
  <si>
    <t>B&amp;G H3000 system with brand new T1-12V ram and old (working) ram as backup. Simrad TP10 dumb tiller pilot if everything else goes down.</t>
  </si>
  <si>
    <t xml:space="preserve"> Cal 40 Shaman Electrical Worksheet </t>
  </si>
  <si>
    <t>Actual two brand new Mastervolt AGM: 450Ah. New Group 31 Mastervolt AGM: 90Ah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</si>
</sst>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</font>
    <font>
      <sz val="10"/>
      <name val="Arial"/>
    </font>
    <font>
      <b/>
      <sz val="18"/>
      <name val="Geneva"/>
    </font>
    <font>
      <b/>
      <sz val="10"/>
      <name val="Geneva"/>
    </font>
    <font>
      <sz val="10"/>
      <name val="Geneva"/>
    </font>
    <font>
      <b/>
      <sz val="9"/>
      <name val="Navigat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20" fontId="4" fillId="0" borderId="1"/>
    <xf numFmtId="9" fontId="1" fillId="0" borderId="0" applyFont="0" applyFill="0" applyBorder="0" applyAlignment="0" applyProtection="0"/>
    <xf numFmtId="0" fontId="3" fillId="0" borderId="1">
      <alignment horizontal="right"/>
    </xf>
  </cellStyleXfs>
  <cellXfs count="27">
    <xf numFmtId="0" fontId="0" fillId="0" borderId="0" xfId="0"/>
    <xf numFmtId="0" fontId="2" fillId="0" borderId="0" xfId="0" applyFont="1"/>
    <xf numFmtId="1" fontId="2" fillId="0" borderId="0" xfId="0" applyNumberFormat="1" applyFont="1" applyAlignment="1">
      <alignment horizontal="right"/>
    </xf>
    <xf numFmtId="0" fontId="4" fillId="0" borderId="0" xfId="0" applyFont="1"/>
    <xf numFmtId="1" fontId="4" fillId="0" borderId="0" xfId="0" applyNumberFormat="1" applyFont="1" applyAlignment="1">
      <alignment horizontal="right"/>
    </xf>
    <xf numFmtId="1" fontId="0" fillId="0" borderId="0" xfId="0" applyNumberFormat="1" applyAlignment="1">
      <alignment horizontal="right"/>
    </xf>
    <xf numFmtId="0" fontId="4" fillId="0" borderId="0" xfId="0" applyFont="1" applyAlignment="1">
      <alignment horizontal="left"/>
    </xf>
    <xf numFmtId="1" fontId="3" fillId="0" borderId="0" xfId="3" applyNumberFormat="1" applyBorder="1">
      <alignment horizontal="right"/>
    </xf>
    <xf numFmtId="9" fontId="3" fillId="0" borderId="0" xfId="2" applyFont="1" applyBorder="1" applyAlignment="1">
      <alignment horizontal="right"/>
    </xf>
    <xf numFmtId="20" fontId="3" fillId="0" borderId="0" xfId="1" applyFont="1" applyBorder="1"/>
    <xf numFmtId="0" fontId="4" fillId="0" borderId="0" xfId="0" applyFont="1" applyAlignment="1">
      <alignment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horizontal="right" wrapText="1"/>
    </xf>
    <xf numFmtId="1" fontId="4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" fontId="0" fillId="0" borderId="0" xfId="0" applyNumberFormat="1" applyAlignment="1">
      <alignment horizontal="right" wrapText="1"/>
    </xf>
    <xf numFmtId="1" fontId="3" fillId="0" borderId="1" xfId="3" applyNumberFormat="1" applyAlignment="1">
      <alignment horizontal="right" wrapText="1"/>
    </xf>
    <xf numFmtId="0" fontId="0" fillId="2" borderId="0" xfId="0" applyFill="1" applyAlignment="1">
      <alignment wrapText="1"/>
    </xf>
    <xf numFmtId="0" fontId="5" fillId="0" borderId="0" xfId="0" applyFont="1" applyAlignment="1">
      <alignment horizontal="right" wrapText="1"/>
    </xf>
    <xf numFmtId="9" fontId="3" fillId="0" borderId="1" xfId="2" applyFont="1" applyBorder="1" applyAlignment="1">
      <alignment horizontal="right" wrapText="1"/>
    </xf>
    <xf numFmtId="20" fontId="3" fillId="0" borderId="1" xfId="1" applyFont="1" applyAlignment="1">
      <alignment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4">
    <cellStyle name="Hours:minutes" xfId="1" xr:uid="{00000000-0005-0000-0000-000000000000}"/>
    <cellStyle name="Normal" xfId="0" builtinId="0"/>
    <cellStyle name="Percent" xfId="2" builtinId="5"/>
    <cellStyle name="Subtotal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"/>
  <sheetViews>
    <sheetView tabSelected="1" workbookViewId="0">
      <selection activeCell="M14" sqref="M14"/>
    </sheetView>
  </sheetViews>
  <sheetFormatPr defaultColWidth="8.85546875" defaultRowHeight="12.75"/>
  <cols>
    <col min="1" max="1" width="6.7109375" customWidth="1"/>
    <col min="2" max="2" width="19.85546875" customWidth="1"/>
    <col min="3" max="3" width="33.7109375" customWidth="1"/>
    <col min="4" max="4" width="12.28515625" customWidth="1"/>
    <col min="11" max="11" width="23.85546875" customWidth="1"/>
  </cols>
  <sheetData>
    <row r="1" spans="1:8" ht="23.25">
      <c r="A1" s="25" t="s">
        <v>78</v>
      </c>
      <c r="B1" s="26"/>
      <c r="C1" s="26"/>
      <c r="D1" s="26"/>
      <c r="E1" s="26"/>
      <c r="F1" s="26"/>
      <c r="G1" s="2"/>
      <c r="H1" s="1"/>
    </row>
    <row r="2" spans="1:8" ht="25.5">
      <c r="A2" s="11">
        <v>1</v>
      </c>
      <c r="B2" s="12" t="s">
        <v>0</v>
      </c>
      <c r="C2" s="12"/>
      <c r="D2" s="13"/>
      <c r="E2" s="13"/>
      <c r="F2" s="14"/>
      <c r="G2" s="4"/>
      <c r="H2" s="3" t="s">
        <v>65</v>
      </c>
    </row>
    <row r="3" spans="1:8">
      <c r="A3" s="15"/>
      <c r="B3" s="10"/>
      <c r="C3" s="10"/>
      <c r="D3" s="13"/>
      <c r="E3" s="13"/>
      <c r="F3" s="14"/>
      <c r="G3" s="4"/>
      <c r="H3" s="3"/>
    </row>
    <row r="4" spans="1:8">
      <c r="A4" s="15"/>
      <c r="B4" s="16" t="s">
        <v>1</v>
      </c>
      <c r="C4" s="17"/>
      <c r="D4" s="13" t="s">
        <v>2</v>
      </c>
      <c r="E4" s="18" t="s">
        <v>3</v>
      </c>
      <c r="F4" s="19" t="s">
        <v>4</v>
      </c>
      <c r="G4" s="5"/>
      <c r="H4" s="6"/>
    </row>
    <row r="5" spans="1:8">
      <c r="A5" s="15"/>
      <c r="B5" s="16"/>
      <c r="C5" s="10" t="s">
        <v>5</v>
      </c>
      <c r="D5" s="13">
        <v>2</v>
      </c>
      <c r="E5" s="13">
        <v>9</v>
      </c>
      <c r="F5" s="14">
        <f>+D5*E5</f>
        <v>18</v>
      </c>
      <c r="G5" s="4"/>
      <c r="H5" s="3" t="s">
        <v>66</v>
      </c>
    </row>
    <row r="6" spans="1:8">
      <c r="A6" s="15"/>
      <c r="B6" s="16"/>
      <c r="C6" s="10" t="s">
        <v>6</v>
      </c>
      <c r="D6" s="13">
        <v>1</v>
      </c>
      <c r="E6" s="13">
        <v>0</v>
      </c>
      <c r="F6" s="14">
        <f>+D6*E6</f>
        <v>0</v>
      </c>
      <c r="G6" s="4"/>
      <c r="H6" s="3" t="s">
        <v>66</v>
      </c>
    </row>
    <row r="7" spans="1:8">
      <c r="A7" s="15"/>
      <c r="B7" s="16"/>
      <c r="C7" s="10" t="s">
        <v>7</v>
      </c>
      <c r="D7" s="13">
        <v>1.5</v>
      </c>
      <c r="E7" s="13">
        <v>2</v>
      </c>
      <c r="F7" s="14">
        <f>+D7*E7</f>
        <v>3</v>
      </c>
      <c r="G7" s="4"/>
      <c r="H7" s="3" t="s">
        <v>69</v>
      </c>
    </row>
    <row r="8" spans="1:8">
      <c r="A8" s="15"/>
      <c r="B8" s="16"/>
      <c r="C8" s="10" t="s">
        <v>8</v>
      </c>
      <c r="D8" s="13">
        <v>0.25</v>
      </c>
      <c r="E8" s="13">
        <v>12</v>
      </c>
      <c r="F8" s="14">
        <f>+D8*E8</f>
        <v>3</v>
      </c>
      <c r="G8" s="4"/>
      <c r="H8" s="3" t="s">
        <v>67</v>
      </c>
    </row>
    <row r="9" spans="1:8">
      <c r="A9" s="15"/>
      <c r="B9" s="16"/>
      <c r="C9" s="10"/>
      <c r="D9" s="13" t="s">
        <v>9</v>
      </c>
      <c r="E9" s="18"/>
      <c r="F9" s="20">
        <f>SUM(F5:F8)</f>
        <v>24</v>
      </c>
      <c r="G9" s="7"/>
    </row>
    <row r="10" spans="1:8">
      <c r="A10" s="15"/>
      <c r="B10" s="16"/>
      <c r="C10" s="10"/>
      <c r="D10" s="13"/>
      <c r="E10" s="18"/>
      <c r="F10" s="19"/>
      <c r="G10" s="5"/>
      <c r="H10" s="3"/>
    </row>
    <row r="11" spans="1:8">
      <c r="A11" s="15"/>
      <c r="B11" s="16" t="s">
        <v>10</v>
      </c>
      <c r="C11" s="10"/>
      <c r="D11" s="13" t="s">
        <v>2</v>
      </c>
      <c r="E11" s="18" t="s">
        <v>3</v>
      </c>
      <c r="F11" s="19" t="s">
        <v>4</v>
      </c>
      <c r="G11" s="5"/>
      <c r="H11" s="3"/>
    </row>
    <row r="12" spans="1:8">
      <c r="A12" s="15"/>
      <c r="B12" s="16"/>
      <c r="C12" s="10" t="s">
        <v>11</v>
      </c>
      <c r="D12" s="13">
        <v>0</v>
      </c>
      <c r="E12" s="13">
        <v>0</v>
      </c>
      <c r="F12" s="14">
        <f>+D12*E12</f>
        <v>0</v>
      </c>
      <c r="G12" s="4"/>
      <c r="H12" s="3" t="s">
        <v>55</v>
      </c>
    </row>
    <row r="13" spans="1:8">
      <c r="A13" s="15"/>
      <c r="B13" s="16"/>
      <c r="C13" s="10" t="s">
        <v>54</v>
      </c>
      <c r="D13" s="13">
        <v>0.6</v>
      </c>
      <c r="E13" s="13">
        <v>1</v>
      </c>
      <c r="F13" s="14">
        <f>+D13*E13</f>
        <v>0.6</v>
      </c>
      <c r="G13" s="4"/>
      <c r="H13" s="3" t="s">
        <v>68</v>
      </c>
    </row>
    <row r="14" spans="1:8">
      <c r="A14" s="15"/>
      <c r="B14" s="16"/>
      <c r="C14" s="10"/>
      <c r="D14" s="13" t="s">
        <v>12</v>
      </c>
      <c r="E14" s="18"/>
      <c r="F14" s="20">
        <f>SUM(F12:F13)</f>
        <v>0.6</v>
      </c>
      <c r="G14" s="7"/>
      <c r="H14" s="3"/>
    </row>
    <row r="15" spans="1:8">
      <c r="A15" s="15"/>
      <c r="B15" s="16"/>
      <c r="C15" s="10"/>
      <c r="D15" s="13"/>
      <c r="E15" s="18"/>
      <c r="F15" s="19"/>
      <c r="G15" s="5"/>
      <c r="H15" s="3"/>
    </row>
    <row r="16" spans="1:8">
      <c r="A16" s="15"/>
      <c r="B16" s="16" t="s">
        <v>13</v>
      </c>
      <c r="C16" s="10"/>
      <c r="D16" s="13" t="s">
        <v>2</v>
      </c>
      <c r="E16" s="18" t="s">
        <v>3</v>
      </c>
      <c r="F16" s="19" t="s">
        <v>4</v>
      </c>
      <c r="G16" s="5"/>
      <c r="H16" s="3"/>
    </row>
    <row r="17" spans="1:8">
      <c r="A17" s="15"/>
      <c r="B17" s="16"/>
      <c r="C17" s="10" t="s">
        <v>14</v>
      </c>
      <c r="D17" s="13">
        <v>0.5</v>
      </c>
      <c r="E17" s="13">
        <v>24</v>
      </c>
      <c r="F17" s="14">
        <f t="shared" ref="F17:F26" si="0">+D17*E17</f>
        <v>12</v>
      </c>
      <c r="G17" s="4"/>
      <c r="H17" s="3" t="s">
        <v>15</v>
      </c>
    </row>
    <row r="18" spans="1:8">
      <c r="A18" s="15"/>
      <c r="B18" s="16"/>
      <c r="C18" s="10" t="s">
        <v>16</v>
      </c>
      <c r="D18" s="13">
        <v>30</v>
      </c>
      <c r="E18" s="13">
        <v>0.1</v>
      </c>
      <c r="F18" s="14">
        <f t="shared" si="0"/>
        <v>3</v>
      </c>
      <c r="G18" s="4"/>
      <c r="H18" s="3" t="s">
        <v>17</v>
      </c>
    </row>
    <row r="19" spans="1:8">
      <c r="A19" s="15"/>
      <c r="B19" s="16"/>
      <c r="C19" s="10" t="s">
        <v>49</v>
      </c>
      <c r="D19" s="13">
        <v>0.7</v>
      </c>
      <c r="E19" s="13">
        <v>24</v>
      </c>
      <c r="F19" s="14">
        <f t="shared" si="0"/>
        <v>16.799999999999997</v>
      </c>
      <c r="G19" s="4"/>
      <c r="H19" s="3"/>
    </row>
    <row r="20" spans="1:8">
      <c r="A20" s="15"/>
      <c r="B20" s="16"/>
      <c r="C20" s="10" t="s">
        <v>18</v>
      </c>
      <c r="D20" s="13">
        <v>2</v>
      </c>
      <c r="E20" s="13">
        <v>8</v>
      </c>
      <c r="F20" s="14">
        <f t="shared" si="0"/>
        <v>16</v>
      </c>
      <c r="G20" s="4"/>
      <c r="H20" s="3"/>
    </row>
    <row r="21" spans="1:8">
      <c r="A21" s="15"/>
      <c r="B21" s="16"/>
      <c r="C21" s="10" t="s">
        <v>50</v>
      </c>
      <c r="D21" s="13">
        <v>0.1</v>
      </c>
      <c r="E21" s="13">
        <v>4</v>
      </c>
      <c r="F21" s="14">
        <f>+D21*E21</f>
        <v>0.4</v>
      </c>
      <c r="G21" s="4"/>
      <c r="H21" s="3"/>
    </row>
    <row r="22" spans="1:8">
      <c r="A22" s="15"/>
      <c r="B22" s="16"/>
      <c r="C22" s="10" t="s">
        <v>48</v>
      </c>
      <c r="D22" s="13">
        <v>7</v>
      </c>
      <c r="E22" s="13">
        <v>12</v>
      </c>
      <c r="F22" s="14">
        <f t="shared" si="0"/>
        <v>84</v>
      </c>
      <c r="G22" s="4"/>
      <c r="H22" s="3" t="s">
        <v>77</v>
      </c>
    </row>
    <row r="23" spans="1:8">
      <c r="A23" s="15"/>
      <c r="B23" s="16"/>
      <c r="C23" s="10" t="s">
        <v>19</v>
      </c>
      <c r="D23" s="13">
        <v>0</v>
      </c>
      <c r="E23" s="13">
        <v>0</v>
      </c>
      <c r="F23" s="14">
        <f t="shared" si="0"/>
        <v>0</v>
      </c>
      <c r="G23" s="4"/>
      <c r="H23" s="3" t="s">
        <v>71</v>
      </c>
    </row>
    <row r="24" spans="1:8">
      <c r="A24" s="15"/>
      <c r="B24" s="16"/>
      <c r="C24" s="10" t="s">
        <v>58</v>
      </c>
      <c r="D24" s="13">
        <v>0.2</v>
      </c>
      <c r="E24" s="13">
        <v>8</v>
      </c>
      <c r="F24" s="14">
        <f t="shared" si="0"/>
        <v>1.6</v>
      </c>
      <c r="G24" s="4"/>
      <c r="H24" t="s">
        <v>59</v>
      </c>
    </row>
    <row r="25" spans="1:8">
      <c r="A25" s="15"/>
      <c r="B25" s="16"/>
      <c r="C25" s="10" t="s">
        <v>21</v>
      </c>
      <c r="D25" s="13">
        <v>2.8000000000000001E-2</v>
      </c>
      <c r="E25" s="13">
        <v>24</v>
      </c>
      <c r="F25" s="14">
        <f t="shared" si="0"/>
        <v>0.67200000000000004</v>
      </c>
      <c r="G25" s="4"/>
      <c r="H25" s="3" t="s">
        <v>70</v>
      </c>
    </row>
    <row r="26" spans="1:8">
      <c r="A26" s="15"/>
      <c r="B26" s="16"/>
      <c r="C26" s="10" t="s">
        <v>60</v>
      </c>
      <c r="D26" s="13">
        <v>0.1</v>
      </c>
      <c r="E26" s="13">
        <v>8</v>
      </c>
      <c r="F26" s="14">
        <f t="shared" si="0"/>
        <v>0.8</v>
      </c>
      <c r="G26" s="4"/>
      <c r="H26" s="3"/>
    </row>
    <row r="27" spans="1:8">
      <c r="A27" s="15"/>
      <c r="B27" s="16"/>
      <c r="C27" s="10"/>
      <c r="D27" s="13"/>
      <c r="E27" s="13"/>
      <c r="F27" s="14"/>
      <c r="G27" s="4"/>
      <c r="H27" s="3"/>
    </row>
    <row r="28" spans="1:8">
      <c r="A28" s="15"/>
      <c r="B28" s="16"/>
      <c r="C28" s="10"/>
      <c r="D28" s="13"/>
      <c r="E28" s="13"/>
      <c r="F28" s="14"/>
      <c r="G28" s="4"/>
      <c r="H28" s="3"/>
    </row>
    <row r="29" spans="1:8" ht="25.5">
      <c r="A29" s="15"/>
      <c r="B29" s="16"/>
      <c r="C29" s="10"/>
      <c r="D29" s="13" t="s">
        <v>22</v>
      </c>
      <c r="E29" s="18"/>
      <c r="F29" s="20">
        <f>SUM(F17:F26)</f>
        <v>135.27199999999999</v>
      </c>
      <c r="G29" s="7"/>
      <c r="H29" s="3"/>
    </row>
    <row r="30" spans="1:8">
      <c r="A30" s="15"/>
      <c r="B30" s="16"/>
      <c r="C30" s="10"/>
      <c r="D30" s="13"/>
      <c r="E30" s="18"/>
      <c r="F30" s="19"/>
      <c r="G30" s="5"/>
      <c r="H30" s="3"/>
    </row>
    <row r="31" spans="1:8">
      <c r="A31" s="15"/>
      <c r="B31" s="16" t="s">
        <v>23</v>
      </c>
      <c r="C31" s="10"/>
      <c r="D31" s="13" t="s">
        <v>2</v>
      </c>
      <c r="E31" s="18" t="s">
        <v>3</v>
      </c>
      <c r="F31" s="19" t="s">
        <v>4</v>
      </c>
      <c r="G31" s="5"/>
      <c r="H31" s="3"/>
    </row>
    <row r="32" spans="1:8">
      <c r="A32" s="15"/>
      <c r="B32" s="16"/>
      <c r="C32" s="10" t="s">
        <v>24</v>
      </c>
      <c r="D32" s="13">
        <v>0</v>
      </c>
      <c r="E32" s="13">
        <v>0</v>
      </c>
      <c r="F32" s="14">
        <f>+D32*E32</f>
        <v>0</v>
      </c>
      <c r="G32" s="4"/>
      <c r="H32" s="3" t="s">
        <v>72</v>
      </c>
    </row>
    <row r="33" spans="1:8">
      <c r="A33" s="15"/>
      <c r="B33" s="16"/>
      <c r="C33" s="10" t="s">
        <v>51</v>
      </c>
      <c r="D33" s="13">
        <v>0</v>
      </c>
      <c r="E33" s="13">
        <v>0</v>
      </c>
      <c r="F33" s="14">
        <f>+D33*E33</f>
        <v>0</v>
      </c>
      <c r="G33" s="4"/>
      <c r="H33" s="3" t="s">
        <v>73</v>
      </c>
    </row>
    <row r="34" spans="1:8">
      <c r="A34" s="15"/>
      <c r="B34" s="16"/>
      <c r="C34" s="10" t="s">
        <v>25</v>
      </c>
      <c r="D34" s="13">
        <v>5</v>
      </c>
      <c r="E34" s="13">
        <v>0</v>
      </c>
      <c r="F34" s="14">
        <f>+D34*E34</f>
        <v>0</v>
      </c>
      <c r="G34" s="4"/>
      <c r="H34" s="3" t="s">
        <v>56</v>
      </c>
    </row>
    <row r="35" spans="1:8">
      <c r="A35" s="15"/>
      <c r="B35" s="16"/>
      <c r="C35" s="10" t="s">
        <v>52</v>
      </c>
      <c r="D35" s="13"/>
      <c r="E35" s="13"/>
      <c r="F35" s="14">
        <f>+D35*E35</f>
        <v>0</v>
      </c>
      <c r="G35" s="4"/>
      <c r="H35" s="3" t="s">
        <v>57</v>
      </c>
    </row>
    <row r="36" spans="1:8">
      <c r="A36" s="15"/>
      <c r="B36" s="16"/>
      <c r="C36" s="10" t="s">
        <v>53</v>
      </c>
      <c r="D36" s="13"/>
      <c r="E36" s="13"/>
      <c r="F36" s="14">
        <f>+D36*E36</f>
        <v>0</v>
      </c>
      <c r="G36" s="4"/>
      <c r="H36" s="3" t="s">
        <v>57</v>
      </c>
    </row>
    <row r="37" spans="1:8">
      <c r="A37" s="15"/>
      <c r="B37" s="16"/>
      <c r="C37" s="10"/>
      <c r="D37" s="13" t="s">
        <v>26</v>
      </c>
      <c r="E37" s="18"/>
      <c r="F37" s="20">
        <f>SUM(F32:F36)</f>
        <v>0</v>
      </c>
      <c r="G37" s="7"/>
      <c r="H37" s="3"/>
    </row>
    <row r="38" spans="1:8">
      <c r="A38" s="17"/>
      <c r="B38" s="17"/>
      <c r="C38" s="17"/>
      <c r="D38" s="17"/>
      <c r="E38" s="17"/>
      <c r="F38" s="17"/>
    </row>
    <row r="39" spans="1:8">
      <c r="A39" s="15"/>
      <c r="B39" s="16" t="s">
        <v>27</v>
      </c>
      <c r="C39" s="10"/>
      <c r="D39" s="13" t="s">
        <v>2</v>
      </c>
      <c r="E39" s="13" t="s">
        <v>28</v>
      </c>
      <c r="F39" s="14" t="s">
        <v>4</v>
      </c>
      <c r="G39" s="4"/>
      <c r="H39" s="3" t="s">
        <v>63</v>
      </c>
    </row>
    <row r="40" spans="1:8">
      <c r="A40" s="15"/>
      <c r="B40" s="16"/>
      <c r="C40" s="10" t="s">
        <v>20</v>
      </c>
      <c r="D40" s="13">
        <v>0</v>
      </c>
      <c r="E40" s="13">
        <v>0</v>
      </c>
      <c r="F40" s="14">
        <f>+D40*E40/10</f>
        <v>0</v>
      </c>
      <c r="G40" s="4"/>
      <c r="H40" s="3" t="s">
        <v>61</v>
      </c>
    </row>
    <row r="41" spans="1:8">
      <c r="A41" s="15"/>
      <c r="B41" s="16"/>
      <c r="C41" s="10" t="s">
        <v>62</v>
      </c>
      <c r="D41" s="13">
        <v>1</v>
      </c>
      <c r="E41" s="13">
        <v>2</v>
      </c>
      <c r="F41" s="14">
        <f>+D41*E41</f>
        <v>2</v>
      </c>
      <c r="G41" s="4"/>
      <c r="H41" t="s">
        <v>64</v>
      </c>
    </row>
    <row r="42" spans="1:8">
      <c r="A42" s="15"/>
      <c r="B42" s="16"/>
      <c r="C42" s="10" t="s">
        <v>29</v>
      </c>
      <c r="D42" s="13"/>
      <c r="E42" s="13"/>
      <c r="F42" s="14">
        <f>+D42*E42</f>
        <v>0</v>
      </c>
      <c r="G42" s="4"/>
    </row>
    <row r="43" spans="1:8">
      <c r="A43" s="15"/>
      <c r="B43" s="16"/>
      <c r="C43" s="10"/>
      <c r="D43" s="13" t="s">
        <v>30</v>
      </c>
      <c r="E43" s="18"/>
      <c r="F43" s="20">
        <f>SUM(F40:F42)</f>
        <v>2</v>
      </c>
      <c r="G43" s="7"/>
    </row>
    <row r="44" spans="1:8">
      <c r="A44" s="15"/>
      <c r="B44" s="16"/>
      <c r="C44" s="10"/>
      <c r="D44" s="13"/>
      <c r="E44" s="18"/>
      <c r="F44" s="19"/>
      <c r="G44" s="5"/>
      <c r="H44" s="3"/>
    </row>
    <row r="45" spans="1:8">
      <c r="A45" s="15"/>
      <c r="B45" s="16"/>
      <c r="C45" s="10" t="s">
        <v>31</v>
      </c>
      <c r="D45" s="13"/>
      <c r="E45" s="13"/>
      <c r="F45" s="20">
        <f>+F43+F37+F29+F14+F9</f>
        <v>161.87199999999999</v>
      </c>
      <c r="G45" s="7"/>
      <c r="H45" s="3"/>
    </row>
    <row r="46" spans="1:8">
      <c r="A46" s="15"/>
      <c r="B46" s="16"/>
      <c r="C46" s="10"/>
      <c r="D46" s="13"/>
      <c r="E46" s="13"/>
      <c r="F46" s="19"/>
      <c r="G46" s="5"/>
      <c r="H46" s="3"/>
    </row>
    <row r="47" spans="1:8" ht="25.5">
      <c r="A47" s="11">
        <v>2</v>
      </c>
      <c r="B47" s="12" t="s">
        <v>32</v>
      </c>
      <c r="C47" s="21"/>
      <c r="D47" s="13"/>
      <c r="E47" s="13"/>
      <c r="F47" s="14"/>
      <c r="G47" s="4"/>
      <c r="H47" s="3"/>
    </row>
    <row r="48" spans="1:8">
      <c r="A48" s="15"/>
      <c r="B48" s="16"/>
      <c r="C48" s="10" t="s">
        <v>33</v>
      </c>
      <c r="D48" s="13" t="s">
        <v>2</v>
      </c>
      <c r="E48" s="13" t="s">
        <v>28</v>
      </c>
      <c r="F48" s="14" t="s">
        <v>34</v>
      </c>
      <c r="G48" s="4"/>
      <c r="H48" s="3"/>
    </row>
    <row r="49" spans="1:8">
      <c r="A49" s="15"/>
      <c r="B49" s="16"/>
      <c r="C49" s="10" t="s">
        <v>35</v>
      </c>
      <c r="D49" s="13">
        <v>10</v>
      </c>
      <c r="E49" s="13">
        <v>7</v>
      </c>
      <c r="F49" s="14">
        <f>+E49*D49</f>
        <v>70</v>
      </c>
      <c r="G49" s="4"/>
      <c r="H49" s="3" t="s">
        <v>74</v>
      </c>
    </row>
    <row r="50" spans="1:8">
      <c r="A50" s="15"/>
      <c r="B50" s="16"/>
      <c r="C50" s="10" t="s">
        <v>36</v>
      </c>
      <c r="D50" s="13">
        <v>0</v>
      </c>
      <c r="E50" s="13">
        <v>0</v>
      </c>
      <c r="F50" s="14">
        <f>+E50*D50</f>
        <v>0</v>
      </c>
      <c r="G50" s="4"/>
      <c r="H50" s="3" t="s">
        <v>57</v>
      </c>
    </row>
    <row r="51" spans="1:8">
      <c r="A51" s="15"/>
      <c r="B51" s="16"/>
      <c r="C51" s="10" t="s">
        <v>37</v>
      </c>
      <c r="D51" s="13"/>
      <c r="E51" s="13"/>
      <c r="F51" s="14">
        <f>+E51*D51</f>
        <v>0</v>
      </c>
      <c r="G51" s="4"/>
      <c r="H51" s="3" t="s">
        <v>57</v>
      </c>
    </row>
    <row r="52" spans="1:8">
      <c r="A52" s="15"/>
      <c r="B52" s="16"/>
      <c r="C52" s="10" t="s">
        <v>38</v>
      </c>
      <c r="D52" s="13"/>
      <c r="E52" s="18"/>
      <c r="F52" s="20">
        <f>SUM(F49:F51)</f>
        <v>70</v>
      </c>
      <c r="G52" s="7"/>
      <c r="H52" s="3"/>
    </row>
    <row r="53" spans="1:8">
      <c r="A53" s="15"/>
      <c r="B53" s="16"/>
      <c r="C53" s="10"/>
      <c r="D53" s="13"/>
      <c r="E53" s="13"/>
      <c r="F53" s="14"/>
      <c r="G53" s="4"/>
      <c r="H53" s="3"/>
    </row>
    <row r="54" spans="1:8" ht="25.5">
      <c r="A54" s="11">
        <v>3</v>
      </c>
      <c r="B54" s="21" t="s">
        <v>39</v>
      </c>
      <c r="C54" s="21"/>
      <c r="D54" s="22"/>
      <c r="E54" s="22"/>
      <c r="F54" s="20">
        <f>+F45-F52</f>
        <v>91.871999999999986</v>
      </c>
      <c r="G54" s="7"/>
      <c r="H54" s="3"/>
    </row>
    <row r="55" spans="1:8">
      <c r="A55" s="15"/>
      <c r="B55" s="10"/>
      <c r="C55" s="10"/>
      <c r="D55" s="13"/>
      <c r="E55" s="13"/>
      <c r="F55" s="19"/>
      <c r="G55" s="5"/>
      <c r="H55" s="3"/>
    </row>
    <row r="56" spans="1:8" ht="25.5">
      <c r="A56" s="11">
        <v>4</v>
      </c>
      <c r="B56" s="21" t="s">
        <v>40</v>
      </c>
      <c r="C56" s="21"/>
      <c r="D56" s="13"/>
      <c r="E56" s="13"/>
      <c r="F56" s="20">
        <v>1</v>
      </c>
      <c r="G56" s="7"/>
      <c r="H56" s="3"/>
    </row>
    <row r="57" spans="1:8">
      <c r="A57" s="15"/>
      <c r="B57" s="10"/>
      <c r="C57" s="10"/>
      <c r="D57" s="13"/>
      <c r="E57" s="13"/>
      <c r="F57" s="14"/>
      <c r="G57" s="4"/>
      <c r="H57" s="3"/>
    </row>
    <row r="58" spans="1:8">
      <c r="A58" s="11">
        <v>5</v>
      </c>
      <c r="B58" s="21" t="s">
        <v>41</v>
      </c>
      <c r="C58" s="21"/>
      <c r="D58" s="18"/>
      <c r="E58" s="18"/>
      <c r="F58" s="23">
        <v>0.35</v>
      </c>
      <c r="G58" s="8"/>
      <c r="H58" s="3" t="s">
        <v>42</v>
      </c>
    </row>
    <row r="59" spans="1:8">
      <c r="A59" s="15"/>
      <c r="B59" s="10"/>
      <c r="C59" s="10"/>
      <c r="D59" s="13"/>
      <c r="E59" s="13"/>
      <c r="F59" s="14"/>
      <c r="G59" s="4"/>
      <c r="H59" s="3"/>
    </row>
    <row r="60" spans="1:8" ht="25.5">
      <c r="A60" s="11">
        <v>6</v>
      </c>
      <c r="B60" s="12" t="s">
        <v>43</v>
      </c>
      <c r="C60" s="21"/>
      <c r="D60" s="13"/>
      <c r="E60" s="13"/>
      <c r="F60" s="20">
        <v>540</v>
      </c>
      <c r="G60" s="7"/>
      <c r="H60" s="3" t="s">
        <v>79</v>
      </c>
    </row>
    <row r="61" spans="1:8">
      <c r="A61" s="15"/>
      <c r="B61" s="10"/>
      <c r="C61" s="10"/>
      <c r="D61" s="13"/>
      <c r="E61" s="13"/>
      <c r="F61" s="14"/>
      <c r="G61" s="4"/>
      <c r="H61" s="3"/>
    </row>
    <row r="62" spans="1:8" ht="25.5">
      <c r="A62" s="11">
        <v>7</v>
      </c>
      <c r="B62" s="12" t="s">
        <v>44</v>
      </c>
      <c r="C62" s="21"/>
      <c r="D62" s="13"/>
      <c r="E62" s="13"/>
      <c r="F62" s="20">
        <v>65</v>
      </c>
      <c r="G62" s="7"/>
      <c r="H62" s="3" t="s">
        <v>76</v>
      </c>
    </row>
    <row r="63" spans="1:8">
      <c r="A63" s="15"/>
      <c r="B63" s="10"/>
      <c r="C63" s="10"/>
      <c r="D63" s="13"/>
      <c r="E63" s="13"/>
      <c r="F63" s="14"/>
      <c r="G63" s="4"/>
      <c r="H63" s="3"/>
    </row>
    <row r="64" spans="1:8" ht="25.5">
      <c r="A64" s="11">
        <v>8</v>
      </c>
      <c r="B64" s="12" t="s">
        <v>45</v>
      </c>
      <c r="C64" s="21"/>
      <c r="D64" s="13"/>
      <c r="E64" s="13"/>
      <c r="F64" s="23">
        <v>0.95</v>
      </c>
      <c r="G64" s="8"/>
      <c r="H64" s="3" t="s">
        <v>75</v>
      </c>
    </row>
    <row r="65" spans="1:8">
      <c r="A65" s="15"/>
      <c r="B65" s="10"/>
      <c r="C65" s="10"/>
      <c r="D65" s="13"/>
      <c r="E65" s="13"/>
      <c r="F65" s="14"/>
      <c r="G65" s="4"/>
      <c r="H65" s="3"/>
    </row>
    <row r="66" spans="1:8" ht="25.5">
      <c r="A66" s="11">
        <v>9</v>
      </c>
      <c r="B66" s="12" t="s">
        <v>46</v>
      </c>
      <c r="C66" s="21"/>
      <c r="D66" s="13"/>
      <c r="E66" s="13"/>
      <c r="F66" s="24">
        <f>+((F54*F56/F64)/F62)/24</f>
        <v>6.1991902834008093E-2</v>
      </c>
      <c r="G66" s="9"/>
      <c r="H66" s="3" t="s">
        <v>47</v>
      </c>
    </row>
  </sheetData>
  <mergeCells count="1">
    <mergeCell ref="A1:F1"/>
  </mergeCells>
  <phoneticPr fontId="0" type="noConversion"/>
  <pageMargins left="0.75" right="0.75" top="1" bottom="1" header="0.5" footer="0.5"/>
  <pageSetup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Chamberlin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Chamberline</dc:creator>
  <cp:lastModifiedBy>Brian Vanderlaan</cp:lastModifiedBy>
  <dcterms:created xsi:type="dcterms:W3CDTF">2005-10-19T17:10:34Z</dcterms:created>
  <dcterms:modified xsi:type="dcterms:W3CDTF">2022-09-27T17:35:26Z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1924665429</vt:i4>
  </property>
  <property fmtid="{D5CDD505-2E9C-101B-9397-08002B2CF9AE}" pid="3" name="_EmailSubject">
    <vt:lpwstr>PCYC web additions</vt:lpwstr>
  </property>
  <property fmtid="{D5CDD505-2E9C-101B-9397-08002B2CF9AE}" pid="4" name="_AuthorEmail">
    <vt:lpwstr>Steve@chamb.com</vt:lpwstr>
  </property>
  <property fmtid="{D5CDD505-2E9C-101B-9397-08002B2CF9AE}" pid="5" name="_AuthorEmailDisplayName">
    <vt:lpwstr>Steve Chamberlin</vt:lpwstr>
  </property>
  <property fmtid="{D5CDD505-2E9C-101B-9397-08002B2CF9AE}" pid="6" name="_ReviewingToolsShownOnce">
    <vt:lpwstr/>
  </property>
</Properties>
</file>